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ome-2022\MISPA\cache-fill-RFQ\"/>
    </mc:Choice>
  </mc:AlternateContent>
  <bookViews>
    <workbookView xWindow="0" yWindow="0" windowWidth="23040" windowHeight="86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5" i="1"/>
  <c r="C15" i="1"/>
  <c r="B15" i="1"/>
  <c r="C18" i="1"/>
  <c r="B18" i="1"/>
  <c r="D17" i="1"/>
  <c r="C17" i="1"/>
  <c r="B17" i="1"/>
  <c r="D16" i="1"/>
  <c r="C16" i="1"/>
  <c r="B16" i="1"/>
  <c r="B14" i="1"/>
  <c r="D14" i="1"/>
  <c r="C14" i="1"/>
  <c r="I11" i="1"/>
  <c r="H11" i="1"/>
  <c r="G11" i="1"/>
</calcChain>
</file>

<file path=xl/sharedStrings.xml><?xml version="1.0" encoding="utf-8"?>
<sst xmlns="http://schemas.openxmlformats.org/spreadsheetml/2006/main" count="43" uniqueCount="25">
  <si>
    <t>M I S P A</t>
  </si>
  <si>
    <t>Malawi Internet Service Providers Association</t>
  </si>
  <si>
    <t>http://www.mispa.org.mw</t>
  </si>
  <si>
    <t>REQUEST FOR QUOTATIONS (RFQ)</t>
  </si>
  <si>
    <t>PROVISION OF CACHE FILL AND CDN MANAGEMENT AT THE MIX</t>
  </si>
  <si>
    <t>SHORTLISTING</t>
  </si>
  <si>
    <t>Entity</t>
  </si>
  <si>
    <t>,</t>
  </si>
  <si>
    <t>Mbps</t>
  </si>
  <si>
    <t>Management</t>
  </si>
  <si>
    <t>Airtel</t>
  </si>
  <si>
    <t>BengolNet</t>
  </si>
  <si>
    <t>INQ</t>
  </si>
  <si>
    <t>MTL</t>
  </si>
  <si>
    <t>Simbanet</t>
  </si>
  <si>
    <t>Exc Duty</t>
  </si>
  <si>
    <t>VAT</t>
  </si>
  <si>
    <t>Installation</t>
  </si>
  <si>
    <t>Comment</t>
  </si>
  <si>
    <t>check exchange rate, used 825, excise duty and VAT</t>
  </si>
  <si>
    <t>check exchange rate, used 825</t>
  </si>
  <si>
    <t>query</t>
  </si>
  <si>
    <t>currently ok</t>
  </si>
  <si>
    <t>included</t>
  </si>
  <si>
    <t>MK per Mbps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</si>
</sst>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0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170" fontId="4" fillId="0" borderId="0" xfId="1" applyNumberFormat="1" applyFont="1" applyAlignment="1">
      <alignment wrapText="1"/>
    </xf>
    <xf numFmtId="170" fontId="4" fillId="0" borderId="0" xfId="1" applyNumberFormat="1" applyFont="1" applyAlignment="1">
      <alignment horizontal="right" wrapText="1"/>
    </xf>
    <xf numFmtId="170" fontId="6" fillId="0" borderId="0" xfId="1" applyNumberFormat="1" applyFont="1" applyAlignment="1">
      <alignment wrapText="1"/>
    </xf>
    <xf numFmtId="170" fontId="6" fillId="0" borderId="0" xfId="1" applyNumberFormat="1" applyFont="1" applyAlignment="1">
      <alignment horizontal="righ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170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topLeftCell="A6" workbookViewId="0">
      <selection activeCell="C12" sqref="C12"/>
    </sheetView>
  </sheetViews>
  <sheetFormatPr defaultRowHeight="14.4" x14ac:dyDescent="0.3"/>
  <cols>
    <col min="1" max="1" width="20.5546875" customWidth="1"/>
    <col min="2" max="2" width="15.77734375" customWidth="1"/>
    <col min="3" max="3" width="16.109375" customWidth="1"/>
    <col min="4" max="4" width="17.6640625" customWidth="1"/>
    <col min="5" max="5" width="23.33203125" customWidth="1"/>
    <col min="6" max="6" width="19.88671875" style="15" bestFit="1" customWidth="1"/>
    <col min="7" max="7" width="16" style="15" customWidth="1"/>
    <col min="8" max="8" width="15.88671875" style="15" customWidth="1"/>
    <col min="9" max="9" width="20.44140625" style="15" customWidth="1"/>
  </cols>
  <sheetData>
    <row r="2" spans="1:9" ht="21" x14ac:dyDescent="0.3">
      <c r="A2" t="s">
        <v>7</v>
      </c>
      <c r="C2" s="1" t="s">
        <v>0</v>
      </c>
    </row>
    <row r="3" spans="1:9" ht="18" x14ac:dyDescent="0.3">
      <c r="C3" s="2" t="s">
        <v>1</v>
      </c>
    </row>
    <row r="4" spans="1:9" ht="18" x14ac:dyDescent="0.3">
      <c r="C4" s="2" t="s">
        <v>2</v>
      </c>
    </row>
    <row r="5" spans="1:9" ht="21" x14ac:dyDescent="0.3">
      <c r="C5" s="1"/>
    </row>
    <row r="6" spans="1:9" ht="21" x14ac:dyDescent="0.3">
      <c r="C6" s="1" t="s">
        <v>3</v>
      </c>
    </row>
    <row r="7" spans="1:9" ht="21" x14ac:dyDescent="0.3">
      <c r="C7" s="1"/>
    </row>
    <row r="8" spans="1:9" ht="21" x14ac:dyDescent="0.3">
      <c r="C8" s="1" t="s">
        <v>4</v>
      </c>
    </row>
    <row r="9" spans="1:9" ht="21" x14ac:dyDescent="0.3">
      <c r="F9" s="16"/>
    </row>
    <row r="10" spans="1:9" ht="21" x14ac:dyDescent="0.4">
      <c r="C10" s="3" t="s">
        <v>5</v>
      </c>
    </row>
    <row r="11" spans="1:9" ht="21" x14ac:dyDescent="0.4">
      <c r="C11" s="3" t="s">
        <v>24</v>
      </c>
      <c r="F11" s="15">
        <v>3950000</v>
      </c>
      <c r="G11" s="15">
        <f>F11*0.1</f>
        <v>395000</v>
      </c>
      <c r="H11" s="15">
        <f>(F11+G11)*0.165</f>
        <v>716925</v>
      </c>
      <c r="I11" s="15">
        <f>((F11*1.1)*1.165)</f>
        <v>5061925</v>
      </c>
    </row>
    <row r="12" spans="1:9" s="4" customFormat="1" ht="23.4" x14ac:dyDescent="0.45">
      <c r="B12" s="5" t="s">
        <v>8</v>
      </c>
      <c r="C12" s="5" t="s">
        <v>8</v>
      </c>
      <c r="D12" s="5" t="s">
        <v>8</v>
      </c>
      <c r="E12" s="5" t="s">
        <v>18</v>
      </c>
      <c r="F12" s="5"/>
      <c r="G12" s="5"/>
      <c r="H12" s="5"/>
      <c r="I12" s="5"/>
    </row>
    <row r="13" spans="1:9" s="6" customFormat="1" ht="23.4" x14ac:dyDescent="0.45">
      <c r="A13" s="8" t="s">
        <v>6</v>
      </c>
      <c r="B13" s="8">
        <v>100</v>
      </c>
      <c r="C13" s="8">
        <v>200</v>
      </c>
      <c r="D13" s="8">
        <v>250</v>
      </c>
      <c r="E13" s="9"/>
      <c r="F13" s="9" t="s">
        <v>9</v>
      </c>
      <c r="G13" s="7" t="s">
        <v>15</v>
      </c>
      <c r="H13" s="7" t="s">
        <v>16</v>
      </c>
      <c r="I13" s="7" t="s">
        <v>17</v>
      </c>
    </row>
    <row r="14" spans="1:9" s="4" customFormat="1" ht="23.4" x14ac:dyDescent="0.45">
      <c r="A14" s="10" t="s">
        <v>10</v>
      </c>
      <c r="B14" s="11">
        <f>((39500*1.1)*1.165)</f>
        <v>50619.25</v>
      </c>
      <c r="C14" s="11">
        <f>(31600*1.1)*1.165</f>
        <v>40495.4</v>
      </c>
      <c r="D14" s="11">
        <f>31600*1.1*1.165</f>
        <v>40495.4</v>
      </c>
      <c r="E14" s="12"/>
      <c r="F14" s="12" t="s">
        <v>21</v>
      </c>
      <c r="G14" s="17" t="s">
        <v>23</v>
      </c>
      <c r="H14" s="17" t="s">
        <v>23</v>
      </c>
      <c r="I14" s="17" t="s">
        <v>21</v>
      </c>
    </row>
    <row r="15" spans="1:9" s="4" customFormat="1" ht="29.4" x14ac:dyDescent="0.45">
      <c r="A15" s="10" t="s">
        <v>11</v>
      </c>
      <c r="B15" s="11">
        <f>17*825*1.1*1.165</f>
        <v>17973.037500000002</v>
      </c>
      <c r="C15" s="11">
        <f>15.5*825*1.1*1.165</f>
        <v>16387.181250000001</v>
      </c>
      <c r="D15" s="11">
        <f>14.5*825*1.1*1.165</f>
        <v>15329.943750000002</v>
      </c>
      <c r="E15" s="14" t="s">
        <v>19</v>
      </c>
      <c r="F15" s="12" t="s">
        <v>21</v>
      </c>
      <c r="G15" s="17" t="s">
        <v>21</v>
      </c>
      <c r="H15" s="17" t="s">
        <v>21</v>
      </c>
      <c r="I15" s="17" t="s">
        <v>21</v>
      </c>
    </row>
    <row r="16" spans="1:9" s="4" customFormat="1" ht="23.4" x14ac:dyDescent="0.45">
      <c r="A16" s="10" t="s">
        <v>12</v>
      </c>
      <c r="B16" s="11">
        <f>4152060/100</f>
        <v>41520.6</v>
      </c>
      <c r="C16" s="11">
        <f>7266105/200</f>
        <v>36330.525000000001</v>
      </c>
      <c r="D16" s="11">
        <f>7785112.5/250</f>
        <v>31140.45</v>
      </c>
      <c r="E16" s="12"/>
      <c r="F16" s="12">
        <v>283095</v>
      </c>
      <c r="G16" s="17" t="s">
        <v>23</v>
      </c>
      <c r="H16" s="17" t="s">
        <v>23</v>
      </c>
      <c r="I16" s="17" t="s">
        <v>23</v>
      </c>
    </row>
    <row r="17" spans="1:9" s="4" customFormat="1" ht="23.4" x14ac:dyDescent="0.45">
      <c r="A17" s="10" t="s">
        <v>13</v>
      </c>
      <c r="B17" s="11">
        <f>35062.5*1.1*1.165</f>
        <v>44932.59375</v>
      </c>
      <c r="C17" s="11">
        <f>33000*1.1*1.165</f>
        <v>42289.5</v>
      </c>
      <c r="D17" s="11">
        <f>30937*1.1*1.165</f>
        <v>39645.765500000009</v>
      </c>
      <c r="E17" s="12"/>
      <c r="F17" s="12" t="s">
        <v>21</v>
      </c>
      <c r="G17" s="17" t="s">
        <v>23</v>
      </c>
      <c r="H17" s="17" t="s">
        <v>23</v>
      </c>
      <c r="I17" s="17" t="s">
        <v>21</v>
      </c>
    </row>
    <row r="18" spans="1:9" s="4" customFormat="1" ht="29.4" x14ac:dyDescent="0.45">
      <c r="A18" s="10" t="s">
        <v>14</v>
      </c>
      <c r="B18" s="11">
        <f>43*825*1.1*1.165</f>
        <v>45461.212500000001</v>
      </c>
      <c r="C18" s="11">
        <f>42*825*1.1*1.165</f>
        <v>44403.974999999999</v>
      </c>
      <c r="D18" s="11">
        <f>41*825*1.1*1.165</f>
        <v>43346.737500000003</v>
      </c>
      <c r="E18" s="13" t="s">
        <v>20</v>
      </c>
      <c r="F18" s="12" t="s">
        <v>22</v>
      </c>
      <c r="G18" s="17" t="s">
        <v>23</v>
      </c>
      <c r="H18" s="17" t="s">
        <v>23</v>
      </c>
      <c r="I18" s="17" t="s">
        <v>22</v>
      </c>
    </row>
    <row r="19" spans="1:9" s="4" customFormat="1" ht="23.4" x14ac:dyDescent="0.45">
      <c r="A19" s="10"/>
      <c r="B19" s="10"/>
      <c r="C19" s="10"/>
      <c r="D19" s="10"/>
      <c r="E19" s="10"/>
      <c r="F19" s="12"/>
      <c r="G19" s="17"/>
      <c r="H19" s="17"/>
      <c r="I19" s="17"/>
    </row>
    <row r="20" spans="1:9" s="4" customFormat="1" ht="23.4" x14ac:dyDescent="0.45">
      <c r="A20" s="10"/>
      <c r="B20" s="10"/>
      <c r="C20" s="10"/>
      <c r="D20" s="10"/>
      <c r="E20" s="10"/>
      <c r="F20" s="12"/>
      <c r="G20" s="17"/>
      <c r="H20" s="17"/>
      <c r="I20" s="17"/>
    </row>
    <row r="21" spans="1:9" s="4" customFormat="1" ht="23.4" x14ac:dyDescent="0.45">
      <c r="A21" s="10"/>
      <c r="B21" s="10"/>
      <c r="C21" s="10"/>
      <c r="D21" s="10"/>
      <c r="E21" s="10"/>
      <c r="F21" s="12"/>
      <c r="G21" s="17"/>
      <c r="H21" s="17"/>
      <c r="I21" s="17"/>
    </row>
    <row r="22" spans="1:9" s="4" customFormat="1" ht="23.4" x14ac:dyDescent="0.45">
      <c r="A22" s="10"/>
      <c r="B22" s="10"/>
      <c r="C22" s="10"/>
      <c r="D22" s="10"/>
      <c r="E22" s="10"/>
      <c r="F22" s="12"/>
      <c r="G22" s="17"/>
      <c r="H22" s="17"/>
      <c r="I22" s="17"/>
    </row>
    <row r="23" spans="1:9" s="4" customFormat="1" ht="23.4" x14ac:dyDescent="0.45">
      <c r="F23" s="5"/>
      <c r="G23" s="5"/>
      <c r="H23" s="5"/>
      <c r="I23" s="5"/>
    </row>
    <row r="24" spans="1:9" s="4" customFormat="1" ht="23.4" x14ac:dyDescent="0.45">
      <c r="F24" s="5"/>
      <c r="G24" s="5"/>
      <c r="H24" s="5"/>
      <c r="I24" s="5"/>
    </row>
    <row r="25" spans="1:9" s="4" customFormat="1" ht="23.4" x14ac:dyDescent="0.45">
      <c r="F25" s="5"/>
      <c r="G25" s="5"/>
      <c r="H25" s="5"/>
      <c r="I25" s="5"/>
    </row>
    <row r="26" spans="1:9" s="4" customFormat="1" ht="23.4" x14ac:dyDescent="0.45">
      <c r="F26" s="5"/>
      <c r="G26" s="5"/>
      <c r="H26" s="5"/>
      <c r="I26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2022-02-06T16:29:30Z</dcterms:created>
  <dcterms:modified xsi:type="dcterms:W3CDTF">2022-02-06T17:43:19Z</dcterms:modified>
</cp:coreProperties>
</file>